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OSPS\Shared\Elementary_Secondary Education Act\Fiduciary\FISCAL POWER POINT SLIDES\IASBO 2.2018\"/>
    </mc:Choice>
  </mc:AlternateContent>
  <bookViews>
    <workbookView xWindow="0" yWindow="0" windowWidth="20700" windowHeight="7005"/>
  </bookViews>
  <sheets>
    <sheet name="FINAL MOE Test" sheetId="8" r:id="rId1"/>
    <sheet name="STEP 2 Revenue" sheetId="3" r:id="rId2"/>
    <sheet name="Step 1 Expenditures" sheetId="1" r:id="rId3"/>
  </sheets>
  <definedNames>
    <definedName name="_xlnm._FilterDatabase" localSheetId="2" hidden="1">'Step 1 Expenditures'!$A$8:$E$21</definedName>
    <definedName name="_xlnm._FilterDatabase" localSheetId="1" hidden="1">'STEP 2 Revenue'!$A$7:$D$7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B6" i="8"/>
  <c r="C6" i="8" l="1"/>
  <c r="B8" i="8" l="1"/>
  <c r="D6" i="8"/>
  <c r="C8" i="8"/>
  <c r="D8" i="8" l="1"/>
  <c r="E6" i="8" s="1"/>
  <c r="E8" i="8" l="1"/>
  <c r="E9" i="8" s="1"/>
  <c r="E10" i="1" l="1"/>
  <c r="E11" i="1"/>
  <c r="E12" i="1"/>
  <c r="E13" i="1"/>
  <c r="E14" i="1"/>
  <c r="E15" i="1"/>
  <c r="E9" i="1"/>
</calcChain>
</file>

<file path=xl/sharedStrings.xml><?xml version="1.0" encoding="utf-8"?>
<sst xmlns="http://schemas.openxmlformats.org/spreadsheetml/2006/main" count="89" uniqueCount="65">
  <si>
    <t>Fund
Number</t>
  </si>
  <si>
    <t>Amount</t>
  </si>
  <si>
    <t>Account Code</t>
  </si>
  <si>
    <t>100-General</t>
  </si>
  <si>
    <t>220-Federal Forest Service</t>
  </si>
  <si>
    <t>251-Title I-A</t>
  </si>
  <si>
    <t>262-Title V-B Rural</t>
  </si>
  <si>
    <t>420-Plant Facilities</t>
  </si>
  <si>
    <t>510-Enterprise Fund</t>
  </si>
  <si>
    <t>611-Attendance, Guidance &amp; Health Program</t>
  </si>
  <si>
    <t>632-District Administration Services</t>
  </si>
  <si>
    <t>661-Buildings – Care Program</t>
  </si>
  <si>
    <t>681-Pupil-To-School Transportation Program</t>
  </si>
  <si>
    <t>920-Fund Transfers</t>
  </si>
  <si>
    <t>512-Elementary School Program</t>
  </si>
  <si>
    <t>810-Capital Assets Program</t>
  </si>
  <si>
    <t>100-Certified Regular Employee</t>
  </si>
  <si>
    <t>300-Purchased Services</t>
  </si>
  <si>
    <t>700-Insurance and Judgments</t>
  </si>
  <si>
    <t>100-Insurance and Judgments</t>
  </si>
  <si>
    <t>800-Transfer of Funds</t>
  </si>
  <si>
    <t>200-Benefits</t>
  </si>
  <si>
    <t>100-Benefits</t>
  </si>
  <si>
    <t>800-Transfer of funds</t>
  </si>
  <si>
    <t>664-Maintenance – Buildings and Equipment</t>
  </si>
  <si>
    <t xml:space="preserve">Function Program Code
</t>
  </si>
  <si>
    <t>Total Expenditures</t>
  </si>
  <si>
    <t>TOTAL</t>
  </si>
  <si>
    <t>Delete funds 220, 251-290, 310 and 7XX trust funds.</t>
  </si>
  <si>
    <t>Expenditures</t>
  </si>
  <si>
    <t>FY17 
(16-17 school year)</t>
  </si>
  <si>
    <t>Difference in percentage</t>
  </si>
  <si>
    <t xml:space="preserve"> STEP 1</t>
  </si>
  <si>
    <t xml:space="preserve"> STEP 2</t>
  </si>
  <si>
    <t xml:space="preserve"> STEP 3</t>
  </si>
  <si>
    <t xml:space="preserve"> STEP 4</t>
  </si>
  <si>
    <t>Fund Number. Column (A)</t>
  </si>
  <si>
    <t>Function Program Code. Column (B)</t>
  </si>
  <si>
    <t xml:space="preserve">Fund Number
</t>
  </si>
  <si>
    <t>Subobject Code. Column (C )</t>
  </si>
  <si>
    <t>Delete  subobject codes 500, 600</t>
  </si>
  <si>
    <t>FY17 (2016-17 school year)</t>
  </si>
  <si>
    <t>EXAMPLE</t>
  </si>
  <si>
    <t xml:space="preserve">EXAMPLE </t>
  </si>
  <si>
    <t xml:space="preserve">Subobject Code
</t>
  </si>
  <si>
    <t>Revenue</t>
  </si>
  <si>
    <t>If both tests are failed-the most favorable reduction</t>
  </si>
  <si>
    <t>Federal revenues coded to state and local funds</t>
  </si>
  <si>
    <t>State and local expenditures (aggregate)</t>
  </si>
  <si>
    <t>ADA full term</t>
  </si>
  <si>
    <t>Net expenditures</t>
  </si>
  <si>
    <t>FY 17  per student expenditures</t>
  </si>
  <si>
    <t>MOE TEST</t>
  </si>
  <si>
    <t xml:space="preserve">Is FY17 &lt; 90% of FY16?
</t>
  </si>
  <si>
    <r>
      <t xml:space="preserve">FY16
 (15-16 school year)
</t>
    </r>
    <r>
      <rPr>
        <i/>
        <sz val="18"/>
        <rFont val="Calibri"/>
        <family val="2"/>
        <scheme val="minor"/>
      </rPr>
      <t>See note below if failed MOE in FY16*</t>
    </r>
  </si>
  <si>
    <t>Enter numbers manually in white cells</t>
  </si>
  <si>
    <t>Obtain all expenditures data from the most recent fiscal year</t>
  </si>
  <si>
    <t>Delete function codes 720, 810-811, 911-913, 920.</t>
  </si>
  <si>
    <t xml:space="preserve">All funds: State, local and federal. </t>
  </si>
  <si>
    <t>Identify all federal revenues coded to state and local funds.  Account Code. Column (B)</t>
  </si>
  <si>
    <t>Obtain all revenue data from the most recent fiscal year</t>
  </si>
  <si>
    <r>
      <t xml:space="preserve">Identify </t>
    </r>
    <r>
      <rPr>
        <b/>
        <i/>
        <sz val="16"/>
        <rFont val="Calibri"/>
        <family val="2"/>
        <scheme val="minor"/>
      </rPr>
      <t xml:space="preserve">ALL </t>
    </r>
    <r>
      <rPr>
        <sz val="16"/>
        <color theme="1"/>
        <rFont val="Calibri"/>
        <family val="2"/>
        <scheme val="minor"/>
      </rPr>
      <t>442000-448200</t>
    </r>
  </si>
  <si>
    <t>Identified State and Local Expenditures Only</t>
  </si>
  <si>
    <t>Identified Federal Revenues Coded to State and Local Funds</t>
  </si>
  <si>
    <t>* If LEA failed MOE test in FY16, don’t use the actual FY16 expenditures. Enter 90% of what should have been spent.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</si>
</sst>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name val="Calibri"/>
      <family val="2"/>
      <scheme val="minor"/>
    </font>
    <font>
      <i/>
      <sz val="18"/>
      <name val="Calibri"/>
      <family val="2"/>
      <scheme val="minor"/>
    </font>
    <font>
      <b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i/>
      <sz val="16"/>
      <name val="Calibri"/>
      <family val="2"/>
      <scheme val="minor"/>
    </font>
    <font>
      <strike/>
      <sz val="16"/>
      <name val="Calibri"/>
      <family val="2"/>
      <scheme val="minor"/>
    </font>
    <font>
      <strike/>
      <sz val="16"/>
      <color rgb="FFFF0000"/>
      <name val="Calibri"/>
      <family val="2"/>
      <scheme val="minor"/>
    </font>
    <font>
      <b/>
      <sz val="28"/>
      <color theme="3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2" applyNumberFormat="0" applyFill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0" xfId="0" applyFont="1" applyFill="1"/>
    <xf numFmtId="0" fontId="6" fillId="0" borderId="0" xfId="0" applyFont="1" applyFill="1"/>
    <xf numFmtId="0" fontId="4" fillId="0" borderId="0" xfId="0" applyFont="1" applyFill="1" applyBorder="1" applyAlignment="1">
      <alignment horizontal="center" wrapText="1"/>
    </xf>
    <xf numFmtId="43" fontId="4" fillId="0" borderId="0" xfId="1" applyFont="1" applyFill="1"/>
    <xf numFmtId="0" fontId="4" fillId="0" borderId="0" xfId="0" applyFont="1" applyFill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0" fillId="3" borderId="1" xfId="6" applyFont="1" applyFill="1" applyBorder="1" applyAlignment="1">
      <alignment horizontal="center" vertical="center" wrapText="1"/>
    </xf>
    <xf numFmtId="3" fontId="10" fillId="3" borderId="1" xfId="6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164" fontId="4" fillId="0" borderId="1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1" xfId="5" applyNumberFormat="1" applyFont="1" applyFill="1" applyBorder="1" applyAlignment="1">
      <alignment horizontal="center" wrapText="1"/>
    </xf>
    <xf numFmtId="164" fontId="5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top" wrapText="1"/>
    </xf>
    <xf numFmtId="43" fontId="4" fillId="0" borderId="1" xfId="1" applyNumberFormat="1" applyFont="1" applyFill="1" applyBorder="1" applyAlignment="1">
      <alignment horizontal="center"/>
    </xf>
    <xf numFmtId="10" fontId="6" fillId="3" borderId="1" xfId="2" applyNumberFormat="1" applyFont="1" applyFill="1" applyBorder="1" applyAlignment="1">
      <alignment horizontal="center"/>
    </xf>
    <xf numFmtId="10" fontId="7" fillId="3" borderId="1" xfId="2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4" fillId="0" borderId="1" xfId="5" applyNumberFormat="1" applyFont="1" applyFill="1" applyBorder="1" applyAlignment="1">
      <alignment horizontal="center" wrapText="1"/>
    </xf>
    <xf numFmtId="164" fontId="14" fillId="0" borderId="1" xfId="1" applyNumberFormat="1" applyFont="1" applyFill="1" applyBorder="1" applyAlignment="1">
      <alignment horizontal="right" wrapText="1"/>
    </xf>
    <xf numFmtId="164" fontId="15" fillId="0" borderId="1" xfId="4" applyNumberFormat="1" applyFont="1" applyFill="1" applyBorder="1" applyAlignment="1">
      <alignment horizontal="left" vertical="center" wrapText="1"/>
    </xf>
    <xf numFmtId="0" fontId="16" fillId="3" borderId="3" xfId="7" applyFont="1" applyFill="1" applyBorder="1" applyAlignment="1">
      <alignment horizontal="left" vertical="center"/>
    </xf>
    <xf numFmtId="0" fontId="16" fillId="3" borderId="4" xfId="7" applyFont="1" applyFill="1" applyBorder="1" applyAlignment="1">
      <alignment horizontal="left" vertical="center"/>
    </xf>
    <xf numFmtId="0" fontId="16" fillId="3" borderId="5" xfId="7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15" fillId="0" borderId="1" xfId="5" applyNumberFormat="1" applyFont="1" applyFill="1" applyBorder="1" applyAlignment="1">
      <alignment horizontal="center" wrapText="1"/>
    </xf>
    <xf numFmtId="164" fontId="15" fillId="0" borderId="1" xfId="1" applyNumberFormat="1" applyFont="1" applyFill="1" applyBorder="1" applyAlignment="1">
      <alignment horizontal="right" wrapText="1"/>
    </xf>
    <xf numFmtId="0" fontId="5" fillId="4" borderId="1" xfId="3" applyFont="1" applyFill="1" applyBorder="1" applyAlignment="1">
      <alignment horizontal="left" vertical="center" wrapText="1"/>
    </xf>
    <xf numFmtId="164" fontId="5" fillId="4" borderId="1" xfId="4" applyNumberFormat="1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left" vertical="center" wrapText="1"/>
    </xf>
    <xf numFmtId="0" fontId="5" fillId="4" borderId="1" xfId="5" applyNumberFormat="1" applyFont="1" applyFill="1" applyBorder="1" applyAlignment="1">
      <alignment horizontal="center" wrapText="1"/>
    </xf>
    <xf numFmtId="164" fontId="5" fillId="4" borderId="1" xfId="1" applyNumberFormat="1" applyFont="1" applyFill="1" applyBorder="1" applyAlignment="1">
      <alignment horizontal="right" wrapText="1"/>
    </xf>
    <xf numFmtId="164" fontId="4" fillId="4" borderId="1" xfId="1" applyNumberFormat="1" applyFont="1" applyFill="1" applyBorder="1"/>
  </cellXfs>
  <cellStyles count="8">
    <cellStyle name="Comma" xfId="1" builtinId="3"/>
    <cellStyle name="Comma 2 3" xfId="4"/>
    <cellStyle name="Heading 1" xfId="6" builtinId="16"/>
    <cellStyle name="Normal" xfId="0" builtinId="0"/>
    <cellStyle name="Normal 10 2" xfId="5"/>
    <cellStyle name="Normal 2" xfId="3"/>
    <cellStyle name="Percent" xfId="2" builtinId="5"/>
    <cellStyle name="Title" xfId="7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6"/>
  <sheetViews>
    <sheetView tabSelected="1" zoomScale="70" zoomScaleNormal="70" workbookViewId="0">
      <selection activeCell="B14" sqref="B14"/>
    </sheetView>
  </sheetViews>
  <sheetFormatPr defaultRowHeight="21" x14ac:dyDescent="0.35"/>
  <cols>
    <col min="1" max="1" width="63.5703125" style="3" customWidth="1"/>
    <col min="2" max="2" width="26.28515625" style="3" customWidth="1"/>
    <col min="3" max="3" width="29.7109375" style="3" customWidth="1"/>
    <col min="4" max="4" width="30.28515625" style="3" customWidth="1"/>
    <col min="5" max="5" width="21.42578125" style="3" customWidth="1"/>
    <col min="6" max="6" width="20.5703125" style="3" customWidth="1"/>
    <col min="7" max="13" width="15.7109375" style="3" customWidth="1"/>
    <col min="14" max="16384" width="9.140625" style="3"/>
  </cols>
  <sheetData>
    <row r="1" spans="1:12" ht="36" x14ac:dyDescent="0.35">
      <c r="A1" s="44" t="s">
        <v>55</v>
      </c>
      <c r="B1" s="45"/>
      <c r="C1" s="46"/>
    </row>
    <row r="2" spans="1:12" x14ac:dyDescent="0.35">
      <c r="C2" s="4"/>
    </row>
    <row r="3" spans="1:12" ht="124.5" customHeight="1" x14ac:dyDescent="0.35">
      <c r="A3" s="34" t="s">
        <v>52</v>
      </c>
      <c r="B3" s="35" t="s">
        <v>30</v>
      </c>
      <c r="C3" s="35" t="s">
        <v>54</v>
      </c>
      <c r="D3" s="35" t="s">
        <v>53</v>
      </c>
      <c r="E3" s="35" t="s">
        <v>31</v>
      </c>
    </row>
    <row r="4" spans="1:12" ht="38.25" customHeight="1" x14ac:dyDescent="0.35">
      <c r="A4" s="8" t="s">
        <v>48</v>
      </c>
      <c r="B4" s="15">
        <v>216512</v>
      </c>
      <c r="C4" s="15">
        <v>300000</v>
      </c>
      <c r="D4" s="10"/>
      <c r="E4" s="10"/>
    </row>
    <row r="5" spans="1:12" ht="38.25" customHeight="1" x14ac:dyDescent="0.35">
      <c r="A5" s="8" t="s">
        <v>47</v>
      </c>
      <c r="B5" s="36">
        <v>-5000</v>
      </c>
      <c r="C5" s="36">
        <v>0</v>
      </c>
      <c r="D5" s="10"/>
      <c r="E5" s="10"/>
    </row>
    <row r="6" spans="1:12" ht="38.25" customHeight="1" x14ac:dyDescent="0.35">
      <c r="A6" s="8" t="s">
        <v>50</v>
      </c>
      <c r="B6" s="16">
        <f>B4+B5</f>
        <v>211512</v>
      </c>
      <c r="C6" s="16">
        <f>C4-C5</f>
        <v>300000</v>
      </c>
      <c r="D6" s="18" t="str">
        <f>IF(C6=0,"",IF((B6/C6)&lt;0.9,"YES",""))</f>
        <v>YES</v>
      </c>
      <c r="E6" s="37">
        <f>IF(AND(D6="YES",D8="YES"),((C6*0.9)-B6)/(C6*0.9),"")</f>
        <v>0.21662222222222222</v>
      </c>
    </row>
    <row r="7" spans="1:12" ht="38.25" customHeight="1" x14ac:dyDescent="0.35">
      <c r="A7" s="8" t="s">
        <v>49</v>
      </c>
      <c r="B7" s="36">
        <v>5</v>
      </c>
      <c r="C7" s="36">
        <v>6</v>
      </c>
      <c r="D7" s="10"/>
      <c r="E7" s="10"/>
    </row>
    <row r="8" spans="1:12" ht="38.25" customHeight="1" x14ac:dyDescent="0.35">
      <c r="A8" s="8" t="s">
        <v>51</v>
      </c>
      <c r="B8" s="17">
        <f>B6/B7</f>
        <v>42302.400000000001</v>
      </c>
      <c r="C8" s="17">
        <f>C6/C7</f>
        <v>50000</v>
      </c>
      <c r="D8" s="18" t="str">
        <f>IF(C8=0,"",IF((B8/C8)&lt;0.9,"YES",""))</f>
        <v>YES</v>
      </c>
      <c r="E8" s="37">
        <f>IF(AND(D6="YES",D8="YES"),((C8*0.9)-B8)/(C8*0.9),"")</f>
        <v>5.9946666666666634E-2</v>
      </c>
    </row>
    <row r="9" spans="1:12" ht="55.5" customHeight="1" x14ac:dyDescent="0.35">
      <c r="A9" s="9" t="s">
        <v>46</v>
      </c>
      <c r="B9" s="10"/>
      <c r="C9" s="10"/>
      <c r="D9" s="18"/>
      <c r="E9" s="38">
        <f>IF(E6&lt;E8,E6,E8)</f>
        <v>5.9946666666666634E-2</v>
      </c>
    </row>
    <row r="10" spans="1:12" ht="24" customHeight="1" x14ac:dyDescent="0.35">
      <c r="A10" s="5"/>
      <c r="B10" s="5"/>
      <c r="C10" s="5"/>
      <c r="D10" s="5"/>
      <c r="E10" s="5"/>
    </row>
    <row r="11" spans="1:12" ht="90.75" customHeight="1" x14ac:dyDescent="0.35">
      <c r="A11" s="14" t="s">
        <v>64</v>
      </c>
      <c r="B11" s="6"/>
    </row>
    <row r="12" spans="1:12" ht="36" customHeight="1" x14ac:dyDescent="0.35">
      <c r="L12" s="7"/>
    </row>
    <row r="13" spans="1:12" x14ac:dyDescent="0.35">
      <c r="L13" s="7"/>
    </row>
    <row r="26" spans="2:2" x14ac:dyDescent="0.35">
      <c r="B26" s="3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9"/>
  <sheetViews>
    <sheetView topLeftCell="A4" zoomScale="70" zoomScaleNormal="70" workbookViewId="0">
      <selection activeCell="C19" sqref="C19"/>
    </sheetView>
  </sheetViews>
  <sheetFormatPr defaultRowHeight="21" x14ac:dyDescent="0.35"/>
  <cols>
    <col min="1" max="1" width="24" style="1" customWidth="1"/>
    <col min="2" max="2" width="47.42578125" style="1" customWidth="1"/>
    <col min="3" max="3" width="41.5703125" style="1" customWidth="1"/>
    <col min="4" max="4" width="24.85546875" style="1" customWidth="1"/>
    <col min="5" max="16384" width="9.140625" style="1"/>
  </cols>
  <sheetData>
    <row r="1" spans="1:5" ht="58.5" customHeight="1" x14ac:dyDescent="0.35">
      <c r="A1" s="44" t="s">
        <v>45</v>
      </c>
      <c r="B1" s="45" t="s">
        <v>41</v>
      </c>
      <c r="C1" s="46"/>
      <c r="D1" s="3"/>
      <c r="E1" s="3"/>
    </row>
    <row r="2" spans="1:5" ht="58.5" customHeight="1" x14ac:dyDescent="0.35">
      <c r="A2" s="47" t="s">
        <v>32</v>
      </c>
      <c r="B2" s="39" t="s">
        <v>60</v>
      </c>
      <c r="C2" s="40" t="s">
        <v>58</v>
      </c>
      <c r="D2" s="3"/>
      <c r="E2" s="3"/>
    </row>
    <row r="3" spans="1:5" ht="58.5" customHeight="1" x14ac:dyDescent="0.35">
      <c r="A3" s="47" t="s">
        <v>33</v>
      </c>
      <c r="B3" s="39" t="s">
        <v>36</v>
      </c>
      <c r="C3" s="40" t="s">
        <v>28</v>
      </c>
      <c r="D3" s="3"/>
      <c r="E3" s="3"/>
    </row>
    <row r="4" spans="1:5" ht="65.25" customHeight="1" x14ac:dyDescent="0.35">
      <c r="A4" s="47" t="s">
        <v>34</v>
      </c>
      <c r="B4" s="29" t="s">
        <v>59</v>
      </c>
      <c r="C4" s="30" t="s">
        <v>61</v>
      </c>
      <c r="D4" s="3"/>
      <c r="E4" s="3"/>
    </row>
    <row r="5" spans="1:5" x14ac:dyDescent="0.35">
      <c r="D5" s="3"/>
    </row>
    <row r="6" spans="1:5" x14ac:dyDescent="0.35">
      <c r="A6" s="2" t="s">
        <v>42</v>
      </c>
    </row>
    <row r="7" spans="1:5" ht="84" x14ac:dyDescent="0.35">
      <c r="A7" s="12" t="s">
        <v>0</v>
      </c>
      <c r="B7" s="12" t="s">
        <v>2</v>
      </c>
      <c r="C7" s="12" t="s">
        <v>1</v>
      </c>
      <c r="D7" s="12" t="s">
        <v>63</v>
      </c>
    </row>
    <row r="8" spans="1:5" x14ac:dyDescent="0.35">
      <c r="A8" s="31">
        <v>100</v>
      </c>
      <c r="B8" s="31">
        <v>411100</v>
      </c>
      <c r="C8" s="32">
        <v>119704</v>
      </c>
      <c r="D8" s="33"/>
    </row>
    <row r="9" spans="1:5" x14ac:dyDescent="0.35">
      <c r="A9" s="31">
        <v>100</v>
      </c>
      <c r="B9" s="31">
        <v>411400</v>
      </c>
      <c r="C9" s="32">
        <v>4256</v>
      </c>
      <c r="D9" s="33"/>
    </row>
    <row r="10" spans="1:5" x14ac:dyDescent="0.35">
      <c r="A10" s="31">
        <v>100</v>
      </c>
      <c r="B10" s="31">
        <v>411600</v>
      </c>
      <c r="C10" s="32">
        <v>42000</v>
      </c>
      <c r="D10" s="33"/>
    </row>
    <row r="11" spans="1:5" x14ac:dyDescent="0.35">
      <c r="A11" s="31">
        <v>100</v>
      </c>
      <c r="B11" s="31">
        <v>413000</v>
      </c>
      <c r="C11" s="32">
        <v>724</v>
      </c>
      <c r="D11" s="33"/>
    </row>
    <row r="12" spans="1:5" x14ac:dyDescent="0.35">
      <c r="A12" s="31">
        <v>100</v>
      </c>
      <c r="B12" s="31">
        <v>415000</v>
      </c>
      <c r="C12" s="32">
        <v>1008</v>
      </c>
      <c r="D12" s="33"/>
    </row>
    <row r="13" spans="1:5" x14ac:dyDescent="0.35">
      <c r="A13" s="31">
        <v>100</v>
      </c>
      <c r="B13" s="31">
        <v>419100</v>
      </c>
      <c r="C13" s="32">
        <v>3000</v>
      </c>
      <c r="D13" s="33"/>
    </row>
    <row r="14" spans="1:5" x14ac:dyDescent="0.35">
      <c r="A14" s="31">
        <v>100</v>
      </c>
      <c r="B14" s="31">
        <v>419900</v>
      </c>
      <c r="C14" s="32">
        <v>698</v>
      </c>
      <c r="D14" s="33"/>
    </row>
    <row r="15" spans="1:5" x14ac:dyDescent="0.35">
      <c r="A15" s="31">
        <v>100</v>
      </c>
      <c r="B15" s="31">
        <v>431100</v>
      </c>
      <c r="C15" s="32">
        <v>170450</v>
      </c>
      <c r="D15" s="33"/>
    </row>
    <row r="16" spans="1:5" x14ac:dyDescent="0.35">
      <c r="A16" s="31">
        <v>100</v>
      </c>
      <c r="B16" s="31">
        <v>431200</v>
      </c>
      <c r="C16" s="32">
        <v>58043</v>
      </c>
      <c r="D16" s="33"/>
    </row>
    <row r="17" spans="1:4" x14ac:dyDescent="0.35">
      <c r="A17" s="31">
        <v>100</v>
      </c>
      <c r="B17" s="31">
        <v>431800</v>
      </c>
      <c r="C17" s="32">
        <v>26448</v>
      </c>
      <c r="D17" s="33"/>
    </row>
    <row r="18" spans="1:4" x14ac:dyDescent="0.35">
      <c r="A18" s="31">
        <v>100</v>
      </c>
      <c r="B18" s="31">
        <v>431900</v>
      </c>
      <c r="C18" s="32">
        <v>30596</v>
      </c>
      <c r="D18" s="33"/>
    </row>
    <row r="19" spans="1:4" x14ac:dyDescent="0.35">
      <c r="A19" s="31">
        <v>100</v>
      </c>
      <c r="B19" s="31">
        <v>439000</v>
      </c>
      <c r="C19" s="32">
        <v>4000</v>
      </c>
      <c r="D19" s="33"/>
    </row>
    <row r="20" spans="1:4" x14ac:dyDescent="0.35">
      <c r="A20" s="31">
        <v>100</v>
      </c>
      <c r="B20" s="31">
        <v>460000</v>
      </c>
      <c r="C20" s="32">
        <v>15000</v>
      </c>
      <c r="D20" s="33"/>
    </row>
    <row r="21" spans="1:4" x14ac:dyDescent="0.35">
      <c r="A21" s="53">
        <v>100</v>
      </c>
      <c r="B21" s="53">
        <v>443000</v>
      </c>
      <c r="C21" s="54">
        <v>5000</v>
      </c>
      <c r="D21" s="55">
        <v>5000</v>
      </c>
    </row>
    <row r="22" spans="1:4" x14ac:dyDescent="0.35">
      <c r="A22" s="41">
        <v>220</v>
      </c>
      <c r="B22" s="41">
        <v>442000</v>
      </c>
      <c r="C22" s="42">
        <v>5828</v>
      </c>
      <c r="D22" s="33"/>
    </row>
    <row r="23" spans="1:4" x14ac:dyDescent="0.35">
      <c r="A23" s="31">
        <v>230</v>
      </c>
      <c r="B23" s="31">
        <v>415000</v>
      </c>
      <c r="C23" s="32">
        <v>5025</v>
      </c>
      <c r="D23" s="33"/>
    </row>
    <row r="24" spans="1:4" x14ac:dyDescent="0.35">
      <c r="A24" s="31">
        <v>230</v>
      </c>
      <c r="B24" s="31">
        <v>453000</v>
      </c>
      <c r="C24" s="32">
        <v>27821</v>
      </c>
      <c r="D24" s="33"/>
    </row>
    <row r="25" spans="1:4" x14ac:dyDescent="0.35">
      <c r="A25" s="31">
        <v>230</v>
      </c>
      <c r="B25" s="31">
        <v>460000</v>
      </c>
      <c r="C25" s="32">
        <v>32467</v>
      </c>
      <c r="D25" s="33"/>
    </row>
    <row r="26" spans="1:4" x14ac:dyDescent="0.35">
      <c r="A26" s="48">
        <v>251</v>
      </c>
      <c r="B26" s="48">
        <v>445100</v>
      </c>
      <c r="C26" s="49">
        <v>9505</v>
      </c>
      <c r="D26" s="33"/>
    </row>
    <row r="27" spans="1:4" x14ac:dyDescent="0.35">
      <c r="A27" s="48">
        <v>262</v>
      </c>
      <c r="B27" s="48">
        <v>445900</v>
      </c>
      <c r="C27" s="49">
        <v>16668</v>
      </c>
      <c r="D27" s="33"/>
    </row>
    <row r="28" spans="1:4" x14ac:dyDescent="0.35">
      <c r="A28" s="48">
        <v>271</v>
      </c>
      <c r="B28" s="48">
        <v>445900</v>
      </c>
      <c r="C28" s="49">
        <v>1830</v>
      </c>
      <c r="D28" s="33"/>
    </row>
    <row r="29" spans="1:4" x14ac:dyDescent="0.35">
      <c r="A29" s="48">
        <v>510</v>
      </c>
      <c r="B29" s="48">
        <v>419900</v>
      </c>
      <c r="C29" s="49">
        <v>780</v>
      </c>
      <c r="D29" s="33"/>
    </row>
  </sheetData>
  <autoFilter ref="A7:D7">
    <sortState ref="A8:D29">
      <sortCondition ref="A7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3"/>
  <sheetViews>
    <sheetView zoomScale="70" zoomScaleNormal="70" workbookViewId="0">
      <selection activeCell="E8" sqref="E8"/>
    </sheetView>
  </sheetViews>
  <sheetFormatPr defaultRowHeight="44.25" customHeight="1" x14ac:dyDescent="0.25"/>
  <cols>
    <col min="1" max="1" width="31.85546875" style="19" customWidth="1"/>
    <col min="2" max="2" width="53.85546875" style="19" customWidth="1"/>
    <col min="3" max="3" width="47" style="19" bestFit="1" customWidth="1"/>
    <col min="4" max="4" width="20" style="19" customWidth="1"/>
    <col min="5" max="5" width="22.7109375" style="19" customWidth="1"/>
    <col min="6" max="6" width="16.28515625" style="19" customWidth="1"/>
    <col min="7" max="16384" width="9.140625" style="19"/>
  </cols>
  <sheetData>
    <row r="1" spans="1:5" ht="44.25" customHeight="1" x14ac:dyDescent="0.25">
      <c r="A1" s="44" t="s">
        <v>29</v>
      </c>
      <c r="B1" s="45" t="s">
        <v>41</v>
      </c>
      <c r="C1" s="46"/>
    </row>
    <row r="2" spans="1:5" ht="70.5" customHeight="1" x14ac:dyDescent="0.35">
      <c r="A2" s="20" t="s">
        <v>32</v>
      </c>
      <c r="B2" s="21" t="s">
        <v>56</v>
      </c>
      <c r="C2" s="22" t="s">
        <v>58</v>
      </c>
      <c r="E2" s="1"/>
    </row>
    <row r="3" spans="1:5" ht="59.25" customHeight="1" x14ac:dyDescent="0.35">
      <c r="A3" s="20" t="s">
        <v>33</v>
      </c>
      <c r="B3" s="21" t="s">
        <v>36</v>
      </c>
      <c r="C3" s="22" t="s">
        <v>28</v>
      </c>
      <c r="E3" s="1"/>
    </row>
    <row r="4" spans="1:5" ht="69" customHeight="1" x14ac:dyDescent="0.35">
      <c r="A4" s="20" t="s">
        <v>34</v>
      </c>
      <c r="B4" s="21" t="s">
        <v>37</v>
      </c>
      <c r="C4" s="22" t="s">
        <v>57</v>
      </c>
      <c r="E4" s="1"/>
    </row>
    <row r="5" spans="1:5" ht="44.25" customHeight="1" x14ac:dyDescent="0.35">
      <c r="A5" s="20" t="s">
        <v>35</v>
      </c>
      <c r="B5" s="21" t="s">
        <v>39</v>
      </c>
      <c r="C5" s="22" t="s">
        <v>40</v>
      </c>
      <c r="E5" s="1"/>
    </row>
    <row r="6" spans="1:5" ht="30.75" customHeight="1" x14ac:dyDescent="0.35">
      <c r="A6" s="23"/>
      <c r="B6" s="24"/>
      <c r="C6" s="25"/>
      <c r="E6" s="1"/>
    </row>
    <row r="7" spans="1:5" ht="44.25" customHeight="1" x14ac:dyDescent="0.25">
      <c r="A7" s="11" t="s">
        <v>43</v>
      </c>
    </row>
    <row r="8" spans="1:5" ht="121.5" customHeight="1" x14ac:dyDescent="0.25">
      <c r="A8" s="12" t="s">
        <v>38</v>
      </c>
      <c r="B8" s="12" t="s">
        <v>25</v>
      </c>
      <c r="C8" s="12" t="s">
        <v>44</v>
      </c>
      <c r="D8" s="13" t="s">
        <v>26</v>
      </c>
      <c r="E8" s="12" t="s">
        <v>62</v>
      </c>
    </row>
    <row r="9" spans="1:5" ht="54" customHeight="1" x14ac:dyDescent="0.25">
      <c r="A9" s="50" t="s">
        <v>3</v>
      </c>
      <c r="B9" s="50" t="s">
        <v>14</v>
      </c>
      <c r="C9" s="50" t="s">
        <v>16</v>
      </c>
      <c r="D9" s="51">
        <v>112160</v>
      </c>
      <c r="E9" s="52">
        <f t="shared" ref="E9:E15" si="0">D9</f>
        <v>112160</v>
      </c>
    </row>
    <row r="10" spans="1:5" ht="54" customHeight="1" x14ac:dyDescent="0.25">
      <c r="A10" s="50" t="s">
        <v>3</v>
      </c>
      <c r="B10" s="50" t="s">
        <v>9</v>
      </c>
      <c r="C10" s="50" t="s">
        <v>17</v>
      </c>
      <c r="D10" s="51">
        <v>1400</v>
      </c>
      <c r="E10" s="52">
        <f t="shared" si="0"/>
        <v>1400</v>
      </c>
    </row>
    <row r="11" spans="1:5" ht="54" customHeight="1" x14ac:dyDescent="0.25">
      <c r="A11" s="50" t="s">
        <v>3</v>
      </c>
      <c r="B11" s="50" t="s">
        <v>10</v>
      </c>
      <c r="C11" s="50" t="s">
        <v>16</v>
      </c>
      <c r="D11" s="51">
        <v>61455</v>
      </c>
      <c r="E11" s="52">
        <f t="shared" si="0"/>
        <v>61455</v>
      </c>
    </row>
    <row r="12" spans="1:5" ht="54" customHeight="1" x14ac:dyDescent="0.25">
      <c r="A12" s="50" t="s">
        <v>3</v>
      </c>
      <c r="B12" s="50" t="s">
        <v>11</v>
      </c>
      <c r="C12" s="50" t="s">
        <v>16</v>
      </c>
      <c r="D12" s="51">
        <v>6850</v>
      </c>
      <c r="E12" s="52">
        <f t="shared" si="0"/>
        <v>6850</v>
      </c>
    </row>
    <row r="13" spans="1:5" ht="54" customHeight="1" x14ac:dyDescent="0.25">
      <c r="A13" s="50" t="s">
        <v>3</v>
      </c>
      <c r="B13" s="50" t="s">
        <v>11</v>
      </c>
      <c r="C13" s="50" t="s">
        <v>18</v>
      </c>
      <c r="D13" s="51">
        <v>12000</v>
      </c>
      <c r="E13" s="52">
        <f t="shared" si="0"/>
        <v>12000</v>
      </c>
    </row>
    <row r="14" spans="1:5" ht="54" customHeight="1" x14ac:dyDescent="0.25">
      <c r="A14" s="50" t="s">
        <v>3</v>
      </c>
      <c r="B14" s="50" t="s">
        <v>24</v>
      </c>
      <c r="C14" s="50" t="s">
        <v>19</v>
      </c>
      <c r="D14" s="51">
        <v>970</v>
      </c>
      <c r="E14" s="52">
        <f t="shared" si="0"/>
        <v>970</v>
      </c>
    </row>
    <row r="15" spans="1:5" ht="54" customHeight="1" x14ac:dyDescent="0.25">
      <c r="A15" s="50" t="s">
        <v>3</v>
      </c>
      <c r="B15" s="50" t="s">
        <v>12</v>
      </c>
      <c r="C15" s="50" t="s">
        <v>19</v>
      </c>
      <c r="D15" s="51">
        <v>21677</v>
      </c>
      <c r="E15" s="52">
        <f t="shared" si="0"/>
        <v>21677</v>
      </c>
    </row>
    <row r="16" spans="1:5" ht="54" customHeight="1" x14ac:dyDescent="0.25">
      <c r="A16" s="43" t="s">
        <v>4</v>
      </c>
      <c r="B16" s="43" t="s">
        <v>13</v>
      </c>
      <c r="C16" s="43" t="s">
        <v>20</v>
      </c>
      <c r="D16" s="43">
        <v>15000</v>
      </c>
      <c r="E16" s="27"/>
    </row>
    <row r="17" spans="1:5" ht="54" customHeight="1" x14ac:dyDescent="0.25">
      <c r="A17" s="43" t="s">
        <v>5</v>
      </c>
      <c r="B17" s="43" t="s">
        <v>14</v>
      </c>
      <c r="C17" s="43" t="s">
        <v>21</v>
      </c>
      <c r="D17" s="43">
        <v>3393</v>
      </c>
      <c r="E17" s="27"/>
    </row>
    <row r="18" spans="1:5" ht="54" customHeight="1" x14ac:dyDescent="0.25">
      <c r="A18" s="43" t="s">
        <v>6</v>
      </c>
      <c r="B18" s="43" t="s">
        <v>14</v>
      </c>
      <c r="C18" s="43" t="s">
        <v>22</v>
      </c>
      <c r="D18" s="43">
        <v>14418</v>
      </c>
      <c r="E18" s="27"/>
    </row>
    <row r="19" spans="1:5" ht="54" customHeight="1" x14ac:dyDescent="0.25">
      <c r="A19" s="43" t="s">
        <v>6</v>
      </c>
      <c r="B19" s="43" t="s">
        <v>14</v>
      </c>
      <c r="C19" s="43" t="s">
        <v>17</v>
      </c>
      <c r="D19" s="43">
        <v>2250</v>
      </c>
      <c r="E19" s="27"/>
    </row>
    <row r="20" spans="1:5" ht="54" customHeight="1" x14ac:dyDescent="0.25">
      <c r="A20" s="43" t="s">
        <v>7</v>
      </c>
      <c r="B20" s="43" t="s">
        <v>15</v>
      </c>
      <c r="C20" s="43" t="s">
        <v>17</v>
      </c>
      <c r="D20" s="43">
        <v>2819</v>
      </c>
      <c r="E20" s="27"/>
    </row>
    <row r="21" spans="1:5" ht="54" customHeight="1" x14ac:dyDescent="0.25">
      <c r="A21" s="43" t="s">
        <v>8</v>
      </c>
      <c r="B21" s="43" t="s">
        <v>13</v>
      </c>
      <c r="C21" s="43" t="s">
        <v>23</v>
      </c>
      <c r="D21" s="43">
        <v>24706</v>
      </c>
      <c r="E21" s="27"/>
    </row>
    <row r="22" spans="1:5" ht="54" customHeight="1" x14ac:dyDescent="0.25">
      <c r="A22" s="26"/>
      <c r="B22" s="26"/>
      <c r="C22" s="26"/>
      <c r="D22" s="26"/>
      <c r="E22" s="26"/>
    </row>
    <row r="23" spans="1:5" ht="54" customHeight="1" x14ac:dyDescent="0.25">
      <c r="A23" s="26" t="s">
        <v>27</v>
      </c>
      <c r="B23" s="26"/>
      <c r="C23" s="26"/>
      <c r="D23" s="27">
        <f>SUM(D9:D22)</f>
        <v>279098</v>
      </c>
      <c r="E23" s="28">
        <f>SUM(E9:E22)</f>
        <v>216512</v>
      </c>
    </row>
  </sheetData>
  <autoFilter ref="A8:E2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MOE Test</vt:lpstr>
      <vt:lpstr>STEP 2 Revenue</vt:lpstr>
      <vt:lpstr>Step 1 Expenditures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Elmira Feather</dc:creator>
  <cp:lastModifiedBy>Elmira Feather</cp:lastModifiedBy>
  <dcterms:created xsi:type="dcterms:W3CDTF">2018-01-09T21:47:29Z</dcterms:created>
  <dcterms:modified xsi:type="dcterms:W3CDTF">2018-02-16T17:02:53Z</dcterms:modified>
</cp:coreProperties>
</file>